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071\1 výzva\"/>
    </mc:Choice>
  </mc:AlternateContent>
  <xr:revisionPtr revIDLastSave="0" documentId="13_ncr:1_{8723C8BC-B0C6-41C1-A904-C5D6375C4C93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9" i="1" l="1"/>
  <c r="S10" i="1"/>
  <c r="S11" i="1"/>
  <c r="S12" i="1"/>
  <c r="T7" i="1"/>
  <c r="S8" i="1"/>
  <c r="P10" i="1"/>
  <c r="P11" i="1"/>
  <c r="P12" i="1"/>
  <c r="P8" i="1"/>
  <c r="P9" i="1"/>
  <c r="T8" i="1"/>
  <c r="P7" i="1"/>
  <c r="Q15" i="1" l="1"/>
  <c r="T10" i="1"/>
  <c r="T9" i="1"/>
  <c r="T12" i="1"/>
  <c r="T11" i="1"/>
  <c r="S7" i="1"/>
  <c r="R15" i="1" s="1"/>
</calcChain>
</file>

<file path=xl/sharedStrings.xml><?xml version="1.0" encoding="utf-8"?>
<sst xmlns="http://schemas.openxmlformats.org/spreadsheetml/2006/main" count="71" uniqueCount="58">
  <si>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</si>
  <si>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</si>
  <si>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</si>
  <si>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</si>
  <si>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</si>
  <si>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</si>
  <si>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</si>
  <si>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</si>
  <si>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</si>
  <si>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</si>
  <si>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</si>
  <si>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30213000-5 - Osobní počítače</t>
  </si>
  <si>
    <t xml:space="preserve">30213300-8 - Stolní počítač </t>
  </si>
  <si>
    <t>30231000-7 - Počítačové monitory a konzoly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</si>
  <si>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</si>
  <si>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</si>
  <si>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</si>
  <si>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</si>
  <si>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</si>
  <si>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</si>
  <si>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</si>
  <si>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</si>
  <si>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</si>
  <si>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</si>
  <si>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</si>
  <si>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</si>
  <si>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</si>
  <si>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</si>
  <si>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</si>
  <si>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</si>
  <si>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</si>
  <si>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</si>
  <si>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Samostatná faktura</t>
  </si>
  <si>
    <t xml:space="preserve">Příloha č. 2 Kupní smlouvy - technická specifikace
Výpočetní technika (III.) 071 - 2023 </t>
  </si>
  <si>
    <t>ANO</t>
  </si>
  <si>
    <t>Vybrané instituty nové úpravy soukromého a trestního práva v aplikační praxi - IV - SGS-2022-025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</si>
  <si>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color theme="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color theme="1"/>
        <rFont val="Calibri"/>
        <family val="2"/>
        <charset val="238"/>
        <scheme val="minor"/>
      </rPr>
      <t>: NÁZEV A ČÍSLO DOTAČNÍHO PROJEKTU</t>
    </r>
  </si>
  <si>
    <t>Helena Průchová, 
Tel.: 37763 7281</t>
  </si>
  <si>
    <t>sady Pětatřivcátníků 14, 
301 00 Plzeň,
Fakulta právnická - Katedra občanského práva,
místnost PC 217</t>
  </si>
  <si>
    <t>Počítač včetně klávesnice a myši</t>
  </si>
  <si>
    <t>Monitor min. 31"</t>
  </si>
  <si>
    <t>Záruka na zboží min. 36 měsíců.</t>
  </si>
  <si>
    <t>Zákaznický displej k PC</t>
  </si>
  <si>
    <r>
      <rPr>
        <b/>
        <sz val="11"/>
        <color theme="1"/>
        <rFont val="Calibri"/>
        <family val="2"/>
        <charset val="238"/>
        <scheme val="minor"/>
      </rPr>
      <t>4 ks</t>
    </r>
    <r>
      <rPr>
        <sz val="11"/>
        <color theme="1"/>
        <rFont val="Calibri"/>
        <family val="2"/>
        <charset val="238"/>
        <scheme val="minor"/>
      </rPr>
      <t xml:space="preserve">: Helena Honomichlová,
Tel.: 37763 4883, 602 683 935
</t>
    </r>
    <r>
      <rPr>
        <b/>
        <sz val="11"/>
        <color theme="1"/>
        <rFont val="Calibri"/>
        <family val="2"/>
        <charset val="238"/>
        <scheme val="minor"/>
      </rPr>
      <t>5 ks</t>
    </r>
    <r>
      <rPr>
        <sz val="11"/>
        <color theme="1"/>
        <rFont val="Calibri"/>
        <family val="2"/>
        <charset val="238"/>
        <scheme val="minor"/>
      </rPr>
      <t>: Hana Menclová, 
Tel.: 37763 4853, 602 167 797
(nebo Gabriela Vostracká 37763 4854, nebo Ilona Mikulášková 37763 1501)</t>
    </r>
  </si>
  <si>
    <r>
      <rPr>
        <b/>
        <sz val="11"/>
        <color theme="1"/>
        <rFont val="Calibri"/>
        <family val="2"/>
        <charset val="238"/>
        <scheme val="minor"/>
      </rPr>
      <t>4 ks: Univerzitní 12</t>
    </r>
    <r>
      <rPr>
        <sz val="11"/>
        <color theme="1"/>
        <rFont val="Calibri"/>
        <family val="2"/>
        <charset val="238"/>
        <scheme val="minor"/>
      </rPr>
      <t xml:space="preserve">, 301 00 Plzeň,
Menza 4
</t>
    </r>
    <r>
      <rPr>
        <b/>
        <sz val="11"/>
        <color theme="1"/>
        <rFont val="Calibri"/>
        <family val="2"/>
        <charset val="238"/>
        <scheme val="minor"/>
      </rPr>
      <t>5 ks: Kollárova 19</t>
    </r>
    <r>
      <rPr>
        <sz val="11"/>
        <color theme="1"/>
        <rFont val="Calibri"/>
        <family val="2"/>
        <charset val="238"/>
        <scheme val="minor"/>
      </rPr>
      <t>, 301 00 Plzeň,
 Správa kolejí a menz</t>
    </r>
  </si>
  <si>
    <t>NE</t>
  </si>
  <si>
    <t>Zákaznický displej barevný, zobrazovač 7", IPS LCD.
Podsvícení displeje min. 249 cd/m2.
Rozlišení displeje  min. 1023 x 590 px.
Odezva  max. 25 ms.
Napájecí napětí min. 5V, 500mA.
Rozměry: panel max. šířka 196 x výška 125 x hloubka 23 mm, podstavec  max. šířka 160 x výška 60 x hloubka 100 mm. 
Nastavitelná výška a náklon displeje. 
Natáční panelu 300 - 330°.
Pozorovací úhel 146 - 150° vodorovně, 130 - 140° svisle. 
Rozhraní USB, napájezí z USB. 
Displej v protiprachovém provedení. 
Barva se preferuje černá.</t>
  </si>
  <si>
    <r>
      <t xml:space="preserve">Velikost displeje min. 31" - prohnutý.
Rozlišení displeje: min. 4K UHD. 
Odezva displeje: max. 5 ms. 
Antireflexní povrch. 
Maximální obnovovací frekvence: 60 Hz.
Jas min. 300 cd/m2. 
Poměr stran: 16:9. 
Připojení DisplayPort, HDMI. 
Záruka min. 36 měsíců.
</t>
    </r>
    <r>
      <rPr>
        <sz val="11"/>
        <rFont val="Calibri"/>
        <family val="2"/>
        <charset val="238"/>
        <scheme val="minor"/>
      </rPr>
      <t>Třída energetické účinnosti v rozpětí A až G.</t>
    </r>
  </si>
  <si>
    <r>
      <t>Výkon procesoru v Passmark CPU více než 30 000 bodů minimálně 12 jader. 
Operační paměť typu DDR5 minimálně 16 GB. 
SSD disk o kapacitě minimálně 512 GB. 
Podpora bootování z USB. 
Síťová karta 1 Gb/s Ethernet s podporou PXE. 
Grafický výstup DVI nebo Displayport. 
DVD RW mechanika. 
CZ klávesnice s integrovanou čtečkou kontaktních čipových karet. 
Optická myš 3tl./kolečko. 
Operační systém Windows 64-bit (Windows 10 nebo vyšší), originální SW - OS Windows požadujeme z důvodu kompatibility s interními aplikacemi ZČU (Stag, Magion,...). 
Existence ovladačů použitého HW ve Windows 10 a vyšší verze Windows. 
Podpora prostřednictvím internetu musí umožňovat stahování ovladačů a manuálu z internetu adresně pro konkrétní zadaný typ (sériové číslo) zařízení. 
Skříň nesmí být plombovaná a musí umožňovat beznástrojové otevře</t>
    </r>
    <r>
      <rPr>
        <sz val="11"/>
        <rFont val="Calibri"/>
        <family val="2"/>
        <charset val="238"/>
        <scheme val="minor"/>
      </rPr>
      <t>ní - velikost skříně mini tower.</t>
    </r>
    <r>
      <rPr>
        <sz val="11"/>
        <color theme="1"/>
        <rFont val="Calibri"/>
        <family val="2"/>
        <charset val="238"/>
        <scheme val="minor"/>
      </rPr>
      <t xml:space="preserve">
Záruka na zboží 36 měsíců, servis NBD on site.</t>
    </r>
  </si>
  <si>
    <t>Univerzitní 26,
301 00 Plzeň,
Fakulta elektrotechnická - Katedra materiálů a technologií,
místnost EK 414</t>
  </si>
  <si>
    <t>Ing. Tomáš Řeřicha, Ph.D.,
Tel.: 737 488 958,
37763 4534</t>
  </si>
  <si>
    <t>Záruka na zboží min. 5 let, servis NBD on-site.</t>
  </si>
  <si>
    <r>
      <rPr>
        <b/>
        <sz val="11"/>
        <color theme="1"/>
        <rFont val="Calibri"/>
        <family val="2"/>
        <charset val="238"/>
        <scheme val="minor"/>
      </rPr>
      <t>Stolní PC</t>
    </r>
    <r>
      <rPr>
        <sz val="11"/>
        <color theme="1"/>
        <rFont val="Calibri"/>
        <family val="2"/>
        <charset val="238"/>
        <scheme val="minor"/>
      </rPr>
      <t xml:space="preserve">
Výkon procesoru v Passmark CPU více než 30 000 bodů, počet jader procesoru min. 12.
Zdroj min. 350W.
Operační paměť: min. 32 GB.
HDD: min. 256 GB, typ SSD.
HDD: druhý disk min. 1TB SATA 3.5in (plotnový).
</t>
    </r>
    <r>
      <rPr>
        <b/>
        <sz val="11"/>
        <color theme="1"/>
        <rFont val="Calibri"/>
        <family val="2"/>
        <charset val="238"/>
        <scheme val="minor"/>
      </rPr>
      <t>Síťová karta</t>
    </r>
    <r>
      <rPr>
        <sz val="11"/>
        <color theme="1"/>
        <rFont val="Calibri"/>
        <family val="2"/>
        <charset val="238"/>
        <scheme val="minor"/>
      </rPr>
      <t xml:space="preserve">
Rozhraní: HDMI nebo DisplayPort, RJ-45, USB min. 2.0.
Musí obsahovat interní  HW FireWire kartu A+B 2+1 Port (ne převodníky přes USB).
Bez operačního systému.
</t>
    </r>
    <r>
      <rPr>
        <b/>
        <sz val="11"/>
        <color theme="1"/>
        <rFont val="Calibri"/>
        <family val="2"/>
        <charset val="238"/>
        <scheme val="minor"/>
      </rPr>
      <t>Skřín:</t>
    </r>
    <r>
      <rPr>
        <sz val="11"/>
        <color theme="1"/>
        <rFont val="Calibri"/>
        <family val="2"/>
        <charset val="238"/>
        <scheme val="minor"/>
      </rPr>
      <t xml:space="preserve"> Mini Tower nebo Midi Tower.
Barva černá.
Záruka min. 5 let, servis NBD on-site.
</t>
    </r>
    <r>
      <rPr>
        <b/>
        <sz val="11"/>
        <color theme="1"/>
        <rFont val="Calibri"/>
        <family val="2"/>
        <charset val="238"/>
        <scheme val="minor"/>
      </rPr>
      <t>Součástí dodávky bude myš a klávesnice.</t>
    </r>
  </si>
  <si>
    <r>
      <rPr>
        <b/>
        <sz val="11"/>
        <color theme="1"/>
        <rFont val="Calibri"/>
        <family val="2"/>
        <charset val="238"/>
        <scheme val="minor"/>
      </rPr>
      <t>Stolní PC</t>
    </r>
    <r>
      <rPr>
        <sz val="11"/>
        <color theme="1"/>
        <rFont val="Calibri"/>
        <family val="2"/>
        <charset val="238"/>
        <scheme val="minor"/>
      </rPr>
      <t xml:space="preserve">
Výkon procesoru v Passmark CPU více než 30 000 bodů, počet jader procesoru min. 12.
Zdroj min. 350W.
Operační paměť: min. 16 GB.
HDD: min. 256 GB, typ SSD.
HDD: druhý disk min. 1TB SATA 3.5in (plotnový).
</t>
    </r>
    <r>
      <rPr>
        <b/>
        <sz val="11"/>
        <color theme="1"/>
        <rFont val="Calibri"/>
        <family val="2"/>
        <charset val="238"/>
        <scheme val="minor"/>
      </rPr>
      <t>Síťová karta</t>
    </r>
    <r>
      <rPr>
        <sz val="11"/>
        <color theme="1"/>
        <rFont val="Calibri"/>
        <family val="2"/>
        <charset val="238"/>
        <scheme val="minor"/>
      </rPr>
      <t xml:space="preserve">
Rozhraní: HDMI nebo DisplayPort, RJ-45, USB min. 2.0.
Bez operačního systému.
</t>
    </r>
    <r>
      <rPr>
        <b/>
        <sz val="11"/>
        <color theme="1"/>
        <rFont val="Calibri"/>
        <family val="2"/>
        <charset val="238"/>
        <scheme val="minor"/>
      </rPr>
      <t>Skřín</t>
    </r>
    <r>
      <rPr>
        <sz val="11"/>
        <color theme="1"/>
        <rFont val="Calibri"/>
        <family val="2"/>
        <charset val="238"/>
        <scheme val="minor"/>
      </rPr>
      <t xml:space="preserve">: Mini Tower nebo Midi Tower.
Barva černá.
Záruka min. 5 let, servis NBD on-site.
</t>
    </r>
    <r>
      <rPr>
        <b/>
        <sz val="11"/>
        <color theme="1"/>
        <rFont val="Calibri"/>
        <family val="2"/>
        <charset val="238"/>
        <scheme val="minor"/>
      </rPr>
      <t>Součástí dodávky bude myš a klávesnice.</t>
    </r>
  </si>
  <si>
    <r>
      <rPr>
        <b/>
        <sz val="11"/>
        <color theme="1"/>
        <rFont val="Calibri"/>
        <family val="2"/>
        <charset val="238"/>
        <scheme val="minor"/>
      </rPr>
      <t>Stolní PC</t>
    </r>
    <r>
      <rPr>
        <sz val="11"/>
        <color theme="1"/>
        <rFont val="Calibri"/>
        <family val="2"/>
        <charset val="238"/>
        <scheme val="minor"/>
      </rPr>
      <t xml:space="preserve">
Výkon procesoru v Passmark CPU více než 18 000 bodů, počet jader procesoru min. 6.
Zdroj min. 350W.
Operační paměť: min. 16 GB.
HDD: min. 256 GB, typ SSD.
HDD: druhý disk min. 1TB SATA 3.5in (plotnový).
</t>
    </r>
    <r>
      <rPr>
        <b/>
        <sz val="11"/>
        <color theme="1"/>
        <rFont val="Calibri"/>
        <family val="2"/>
        <charset val="238"/>
        <scheme val="minor"/>
      </rPr>
      <t>Síťová karta</t>
    </r>
    <r>
      <rPr>
        <sz val="11"/>
        <color theme="1"/>
        <rFont val="Calibri"/>
        <family val="2"/>
        <charset val="238"/>
        <scheme val="minor"/>
      </rPr>
      <t xml:space="preserve">
Rozhraní: HDMI nebo DisplayPort, RJ-45, USB min. 2.0.
Bez operačního systému.
</t>
    </r>
    <r>
      <rPr>
        <b/>
        <sz val="11"/>
        <color theme="1"/>
        <rFont val="Calibri"/>
        <family val="2"/>
        <charset val="238"/>
        <scheme val="minor"/>
      </rPr>
      <t>Skřín</t>
    </r>
    <r>
      <rPr>
        <sz val="11"/>
        <color theme="1"/>
        <rFont val="Calibri"/>
        <family val="2"/>
        <charset val="238"/>
        <scheme val="minor"/>
      </rPr>
      <t xml:space="preserve">: Mini Tower nebo Midi Tower.
Barva černá.
Záruka min. 5 let, servis NBD on-site.
</t>
    </r>
    <r>
      <rPr>
        <b/>
        <sz val="11"/>
        <color theme="1"/>
        <rFont val="Calibri"/>
        <family val="2"/>
        <charset val="238"/>
        <scheme val="minor"/>
      </rPr>
      <t>Součástí dodávky bude myš a klávesnice.</t>
    </r>
  </si>
  <si>
    <t>Stolní PC včetně klávesnice a myši I.</t>
  </si>
  <si>
    <t>Stolní PC včetně klávesnice a myši II.</t>
  </si>
  <si>
    <t>Stolní PC včetně klávesnice a myši III.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</si>
</sst>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20" fillId="0" borderId="0"/>
    <xf numFmtId="0" fontId="11" fillId="0" borderId="0"/>
  </cellStyleXfs>
  <cellXfs count="176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4" fillId="0" borderId="0" xfId="0" applyFont="1" applyAlignment="1">
      <alignment vertical="center"/>
    </xf>
    <xf numFmtId="0" fontId="15" fillId="0" borderId="0" xfId="0" applyFont="1" applyAlignment="1">
      <alignment horizontal="center" vertical="top" wrapText="1"/>
    </xf>
    <xf numFmtId="0" fontId="12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6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7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8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8" fillId="0" borderId="0" xfId="0" applyFont="1" applyAlignment="1">
      <alignment vertical="center"/>
    </xf>
    <xf numFmtId="164" fontId="19" fillId="0" borderId="0" xfId="0" applyNumberFormat="1" applyFont="1" applyAlignment="1">
      <alignment horizontal="right" vertical="center" indent="1"/>
    </xf>
    <xf numFmtId="164" fontId="14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8" fillId="0" borderId="0" xfId="0" applyFont="1" applyAlignment="1">
      <alignment horizontal="left" vertical="center" wrapText="1"/>
    </xf>
    <xf numFmtId="0" fontId="18" fillId="2" borderId="3" xfId="0" applyFont="1" applyFill="1" applyBorder="1" applyAlignment="1">
      <alignment horizontal="center" vertical="center" textRotation="90" wrapText="1"/>
    </xf>
    <xf numFmtId="0" fontId="18" fillId="5" borderId="4" xfId="0" applyFont="1" applyFill="1" applyBorder="1" applyAlignment="1">
      <alignment horizontal="center" vertical="center" wrapText="1"/>
    </xf>
    <xf numFmtId="0" fontId="18" fillId="5" borderId="6" xfId="0" applyFont="1" applyFill="1" applyBorder="1" applyAlignment="1">
      <alignment horizontal="center" vertical="center" wrapText="1"/>
    </xf>
    <xf numFmtId="0" fontId="22" fillId="5" borderId="4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22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49" fontId="27" fillId="0" borderId="0" xfId="0" applyNumberFormat="1" applyFont="1" applyAlignment="1">
      <alignment horizontal="left"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5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15" fillId="6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0" fontId="15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15" fillId="6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 wrapText="1"/>
    </xf>
    <xf numFmtId="0" fontId="4" fillId="6" borderId="16" xfId="0" applyFont="1" applyFill="1" applyBorder="1" applyAlignment="1">
      <alignment horizontal="left" vertical="center" wrapText="1" indent="1"/>
    </xf>
    <xf numFmtId="3" fontId="0" fillId="2" borderId="18" xfId="0" applyNumberForma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3" fontId="0" fillId="3" borderId="2" xfId="0" applyNumberForma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left" vertical="center" wrapText="1" indent="1"/>
    </xf>
    <xf numFmtId="0" fontId="26" fillId="4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15" fillId="6" borderId="2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right" vertical="center" indent="1"/>
    </xf>
    <xf numFmtId="164" fontId="0" fillId="3" borderId="2" xfId="0" applyNumberFormat="1" applyFill="1" applyBorder="1" applyAlignment="1">
      <alignment horizontal="right" vertical="center" indent="1"/>
    </xf>
    <xf numFmtId="165" fontId="0" fillId="0" borderId="2" xfId="0" applyNumberFormat="1" applyBorder="1" applyAlignment="1">
      <alignment horizontal="right" vertical="center" indent="1"/>
    </xf>
    <xf numFmtId="0" fontId="0" fillId="0" borderId="2" xfId="0" applyBorder="1" applyAlignment="1">
      <alignment horizontal="center" vertical="center"/>
    </xf>
    <xf numFmtId="3" fontId="0" fillId="2" borderId="19" xfId="0" applyNumberFormat="1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3" fontId="0" fillId="2" borderId="21" xfId="0" applyNumberFormat="1" applyFill="1" applyBorder="1" applyAlignment="1">
      <alignment horizontal="center" vertical="center" wrapText="1"/>
    </xf>
    <xf numFmtId="164" fontId="0" fillId="0" borderId="22" xfId="0" applyNumberFormat="1" applyBorder="1" applyAlignment="1">
      <alignment horizontal="right" vertical="center" indent="1"/>
    </xf>
    <xf numFmtId="165" fontId="0" fillId="0" borderId="22" xfId="0" applyNumberFormat="1" applyBorder="1" applyAlignment="1">
      <alignment horizontal="right" vertical="center" indent="1"/>
    </xf>
    <xf numFmtId="0" fontId="0" fillId="0" borderId="22" xfId="0" applyBorder="1" applyAlignment="1">
      <alignment horizontal="center" vertical="center"/>
    </xf>
    <xf numFmtId="3" fontId="0" fillId="2" borderId="23" xfId="0" applyNumberFormat="1" applyFill="1" applyBorder="1" applyAlignment="1">
      <alignment horizontal="center" vertical="center" wrapText="1"/>
    </xf>
    <xf numFmtId="164" fontId="0" fillId="0" borderId="24" xfId="0" applyNumberFormat="1" applyBorder="1" applyAlignment="1">
      <alignment horizontal="right" vertical="center" indent="1"/>
    </xf>
    <xf numFmtId="165" fontId="0" fillId="0" borderId="24" xfId="0" applyNumberFormat="1" applyBorder="1" applyAlignment="1">
      <alignment horizontal="right" vertical="center" indent="1"/>
    </xf>
    <xf numFmtId="0" fontId="0" fillId="0" borderId="24" xfId="0" applyBorder="1" applyAlignment="1">
      <alignment horizontal="center" vertical="center"/>
    </xf>
    <xf numFmtId="0" fontId="15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5" fillId="6" borderId="20" xfId="0" applyFont="1" applyFill="1" applyBorder="1" applyAlignment="1">
      <alignment horizontal="center" vertical="center" wrapText="1"/>
    </xf>
    <xf numFmtId="164" fontId="0" fillId="3" borderId="20" xfId="0" applyNumberFormat="1" applyFill="1" applyBorder="1" applyAlignment="1">
      <alignment horizontal="right" vertical="center" indent="1"/>
    </xf>
    <xf numFmtId="0" fontId="15" fillId="3" borderId="22" xfId="0" applyFont="1" applyFill="1" applyBorder="1" applyAlignment="1">
      <alignment horizontal="center" vertical="center" wrapText="1"/>
    </xf>
    <xf numFmtId="3" fontId="0" fillId="3" borderId="22" xfId="0" applyNumberForma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5" fillId="6" borderId="22" xfId="0" applyFont="1" applyFill="1" applyBorder="1" applyAlignment="1">
      <alignment horizontal="center" vertical="center" wrapText="1"/>
    </xf>
    <xf numFmtId="164" fontId="0" fillId="3" borderId="22" xfId="0" applyNumberFormat="1" applyFill="1" applyBorder="1" applyAlignment="1">
      <alignment horizontal="right" vertical="center" indent="1"/>
    </xf>
    <xf numFmtId="0" fontId="15" fillId="3" borderId="24" xfId="0" applyFont="1" applyFill="1" applyBorder="1" applyAlignment="1">
      <alignment horizontal="center" vertical="center" wrapText="1"/>
    </xf>
    <xf numFmtId="3" fontId="0" fillId="3" borderId="24" xfId="0" applyNumberForma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15" fillId="6" borderId="24" xfId="0" applyFont="1" applyFill="1" applyBorder="1" applyAlignment="1">
      <alignment horizontal="center" vertical="center" wrapText="1"/>
    </xf>
    <xf numFmtId="164" fontId="0" fillId="3" borderId="24" xfId="0" applyNumberFormat="1" applyFill="1" applyBorder="1" applyAlignment="1">
      <alignment horizontal="right" vertical="center" indent="1"/>
    </xf>
    <xf numFmtId="0" fontId="3" fillId="6" borderId="22" xfId="0" applyFont="1" applyFill="1" applyBorder="1" applyAlignment="1">
      <alignment horizontal="left" vertical="center" wrapText="1" indent="1"/>
    </xf>
    <xf numFmtId="0" fontId="3" fillId="6" borderId="24" xfId="0" applyFont="1" applyFill="1" applyBorder="1" applyAlignment="1">
      <alignment horizontal="left" vertical="center" wrapText="1" indent="1"/>
    </xf>
    <xf numFmtId="0" fontId="3" fillId="6" borderId="20" xfId="0" applyFont="1" applyFill="1" applyBorder="1" applyAlignment="1">
      <alignment horizontal="left" vertical="center" wrapText="1" indent="1"/>
    </xf>
    <xf numFmtId="0" fontId="10" fillId="3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2" fillId="6" borderId="14" xfId="0" applyFont="1" applyFill="1" applyBorder="1" applyAlignment="1">
      <alignment horizontal="left" vertical="center" wrapText="1" indent="1"/>
    </xf>
    <xf numFmtId="0" fontId="12" fillId="0" borderId="0" xfId="0" applyFont="1" applyAlignment="1">
      <alignment horizontal="left"/>
    </xf>
    <xf numFmtId="164" fontId="14" fillId="0" borderId="9" xfId="0" applyNumberFormat="1" applyFont="1" applyBorder="1" applyAlignment="1">
      <alignment horizontal="center" vertical="center"/>
    </xf>
    <xf numFmtId="164" fontId="14" fillId="0" borderId="10" xfId="0" applyNumberFormat="1" applyFont="1" applyBorder="1" applyAlignment="1">
      <alignment horizontal="center" vertical="center"/>
    </xf>
    <xf numFmtId="164" fontId="14" fillId="0" borderId="11" xfId="0" applyNumberFormat="1" applyFont="1" applyBorder="1" applyAlignment="1">
      <alignment horizontal="center" vertical="center"/>
    </xf>
    <xf numFmtId="0" fontId="12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0" fontId="25" fillId="0" borderId="0" xfId="2" applyFont="1" applyAlignment="1">
      <alignment horizontal="left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23" fillId="2" borderId="0" xfId="0" applyFont="1" applyFill="1" applyAlignment="1">
      <alignment horizontal="left" vertical="center" wrapText="1"/>
    </xf>
    <xf numFmtId="0" fontId="23" fillId="2" borderId="0" xfId="0" applyFont="1" applyFill="1" applyAlignment="1">
      <alignment horizontal="left" vertical="center"/>
    </xf>
    <xf numFmtId="0" fontId="12" fillId="4" borderId="7" xfId="0" applyFont="1" applyFill="1" applyBorder="1" applyAlignment="1">
      <alignment horizontal="center" vertical="center" wrapText="1"/>
    </xf>
    <xf numFmtId="0" fontId="12" fillId="4" borderId="8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left" vertical="top" wrapText="1"/>
    </xf>
    <xf numFmtId="0" fontId="25" fillId="0" borderId="0" xfId="0" applyFont="1" applyAlignment="1">
      <alignment horizontal="left" vertical="top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6" fillId="6" borderId="17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25" xfId="0" applyFont="1" applyFill="1" applyBorder="1" applyAlignment="1">
      <alignment horizontal="center" vertical="center" wrapText="1"/>
    </xf>
    <xf numFmtId="0" fontId="10" fillId="3" borderId="26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25" xfId="0" applyFont="1" applyFill="1" applyBorder="1" applyAlignment="1">
      <alignment horizontal="center" vertical="center" wrapText="1"/>
    </xf>
    <xf numFmtId="0" fontId="9" fillId="3" borderId="26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25" xfId="0" applyFont="1" applyFill="1" applyBorder="1" applyAlignment="1">
      <alignment horizontal="center" vertical="center" wrapText="1"/>
    </xf>
    <xf numFmtId="0" fontId="3" fillId="3" borderId="26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25" xfId="0" applyFont="1" applyFill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25" xfId="0" applyFont="1" applyFill="1" applyBorder="1" applyAlignment="1">
      <alignment horizontal="center" vertical="center" wrapText="1"/>
    </xf>
    <xf numFmtId="0" fontId="8" fillId="3" borderId="26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25" xfId="0" applyFont="1" applyFill="1" applyBorder="1" applyAlignment="1">
      <alignment horizontal="center" vertical="center" wrapText="1"/>
    </xf>
    <xf numFmtId="0" fontId="12" fillId="3" borderId="26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4" fillId="6" borderId="25" xfId="0" applyFont="1" applyFill="1" applyBorder="1" applyAlignment="1">
      <alignment horizontal="center" vertical="center" wrapText="1"/>
    </xf>
    <xf numFmtId="0" fontId="4" fillId="6" borderId="26" xfId="0" applyFont="1" applyFill="1" applyBorder="1" applyAlignment="1">
      <alignment horizontal="center" vertical="center" wrapText="1"/>
    </xf>
    <xf numFmtId="0" fontId="16" fillId="4" borderId="14" xfId="0" applyFont="1" applyFill="1" applyBorder="1" applyAlignment="1" applyProtection="1">
      <alignment horizontal="left" vertical="center" wrapText="1" indent="1"/>
      <protection locked="0"/>
    </xf>
    <xf numFmtId="0" fontId="16" fillId="4" borderId="16" xfId="0" applyFont="1" applyFill="1" applyBorder="1" applyAlignment="1" applyProtection="1">
      <alignment horizontal="left" vertical="center" wrapText="1" indent="1"/>
      <protection locked="0"/>
    </xf>
    <xf numFmtId="0" fontId="16" fillId="4" borderId="2" xfId="0" applyFont="1" applyFill="1" applyBorder="1" applyAlignment="1" applyProtection="1">
      <alignment horizontal="left" vertical="center" wrapText="1" indent="1"/>
      <protection locked="0"/>
    </xf>
    <xf numFmtId="0" fontId="16" fillId="4" borderId="20" xfId="0" applyFont="1" applyFill="1" applyBorder="1" applyAlignment="1" applyProtection="1">
      <alignment horizontal="left" vertical="center" wrapText="1" indent="1"/>
      <protection locked="0"/>
    </xf>
    <xf numFmtId="0" fontId="16" fillId="4" borderId="22" xfId="0" applyFont="1" applyFill="1" applyBorder="1" applyAlignment="1" applyProtection="1">
      <alignment horizontal="left" vertical="center" wrapText="1" indent="1"/>
      <protection locked="0"/>
    </xf>
    <xf numFmtId="0" fontId="16" fillId="4" borderId="24" xfId="0" applyFont="1" applyFill="1" applyBorder="1" applyAlignment="1" applyProtection="1">
      <alignment horizontal="left" vertical="center" wrapText="1" indent="1"/>
      <protection locked="0"/>
    </xf>
    <xf numFmtId="0" fontId="26" fillId="4" borderId="14" xfId="0" applyFont="1" applyFill="1" applyBorder="1" applyAlignment="1" applyProtection="1">
      <alignment horizontal="center" vertical="center" wrapText="1"/>
      <protection locked="0"/>
    </xf>
    <xf numFmtId="0" fontId="26" fillId="4" borderId="16" xfId="0" applyFont="1" applyFill="1" applyBorder="1" applyAlignment="1" applyProtection="1">
      <alignment horizontal="center" vertical="center" wrapText="1"/>
      <protection locked="0"/>
    </xf>
    <xf numFmtId="164" fontId="16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2"/>
  <sheetViews>
    <sheetView tabSelected="1" topLeftCell="G1" zoomScale="66" zoomScaleNormal="66" workbookViewId="0">
      <selection activeCell="R7" sqref="R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7" style="1" customWidth="1"/>
    <col min="4" max="4" width="12.28515625" style="2" customWidth="1"/>
    <col min="5" max="5" width="10.5703125" style="3" customWidth="1"/>
    <col min="6" max="6" width="130.85546875" style="1" customWidth="1"/>
    <col min="7" max="7" width="26.140625" style="4" bestFit="1" customWidth="1"/>
    <col min="8" max="8" width="23.42578125" style="4" customWidth="1"/>
    <col min="9" max="9" width="20.7109375" style="4" customWidth="1"/>
    <col min="10" max="10" width="14" style="1" bestFit="1" customWidth="1"/>
    <col min="11" max="11" width="32.140625" customWidth="1"/>
    <col min="12" max="12" width="35.28515625" customWidth="1"/>
    <col min="13" max="13" width="37.85546875" customWidth="1"/>
    <col min="14" max="14" width="33" style="4" customWidth="1"/>
    <col min="15" max="15" width="26" style="4" bestFit="1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5" customWidth="1"/>
    <col min="21" max="21" width="11.5703125" hidden="1" customWidth="1"/>
    <col min="22" max="22" width="28.7109375" style="5" customWidth="1"/>
  </cols>
  <sheetData>
    <row r="1" spans="1:22" ht="40.9" customHeight="1" x14ac:dyDescent="0.25">
      <c r="B1" s="125" t="s">
        <v>33</v>
      </c>
      <c r="C1" s="126"/>
      <c r="D1" s="126"/>
      <c r="E1"/>
      <c r="G1" s="41"/>
      <c r="V1"/>
    </row>
    <row r="2" spans="1:22" ht="20.25" customHeight="1" x14ac:dyDescent="0.25">
      <c r="C2"/>
      <c r="D2" s="9"/>
      <c r="E2" s="10"/>
      <c r="G2" s="129"/>
      <c r="H2" s="130"/>
      <c r="I2" s="130"/>
      <c r="J2" s="130"/>
      <c r="K2" s="130"/>
      <c r="L2" s="130"/>
      <c r="M2" s="130"/>
      <c r="N2" s="130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112"/>
      <c r="E3" s="112"/>
      <c r="F3" s="112"/>
      <c r="G3" s="130"/>
      <c r="H3" s="130"/>
      <c r="I3" s="130"/>
      <c r="J3" s="130"/>
      <c r="K3" s="130"/>
      <c r="L3" s="130"/>
      <c r="M3" s="130"/>
      <c r="N3" s="130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112"/>
      <c r="E4" s="112"/>
      <c r="F4" s="112"/>
      <c r="G4" s="112"/>
      <c r="H4" s="112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27" t="s">
        <v>2</v>
      </c>
      <c r="H5" s="128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14</v>
      </c>
      <c r="D6" s="32" t="s">
        <v>4</v>
      </c>
      <c r="E6" s="32" t="s">
        <v>15</v>
      </c>
      <c r="F6" s="32" t="s">
        <v>16</v>
      </c>
      <c r="G6" s="37" t="s">
        <v>25</v>
      </c>
      <c r="H6" s="38" t="s">
        <v>26</v>
      </c>
      <c r="I6" s="33" t="s">
        <v>17</v>
      </c>
      <c r="J6" s="32" t="s">
        <v>18</v>
      </c>
      <c r="K6" s="111" t="s">
        <v>36</v>
      </c>
      <c r="L6" s="34" t="s">
        <v>19</v>
      </c>
      <c r="M6" s="35" t="s">
        <v>20</v>
      </c>
      <c r="N6" s="34" t="s">
        <v>21</v>
      </c>
      <c r="O6" s="32" t="s">
        <v>30</v>
      </c>
      <c r="P6" s="34" t="s">
        <v>22</v>
      </c>
      <c r="Q6" s="32" t="s">
        <v>5</v>
      </c>
      <c r="R6" s="36" t="s">
        <v>6</v>
      </c>
      <c r="S6" s="111" t="s">
        <v>7</v>
      </c>
      <c r="T6" s="111" t="s">
        <v>8</v>
      </c>
      <c r="U6" s="34" t="s">
        <v>23</v>
      </c>
      <c r="V6" s="34" t="s">
        <v>24</v>
      </c>
    </row>
    <row r="7" spans="1:22" ht="293.25" customHeight="1" thickTop="1" x14ac:dyDescent="0.25">
      <c r="A7" s="20"/>
      <c r="B7" s="42">
        <v>1</v>
      </c>
      <c r="C7" s="43" t="s">
        <v>39</v>
      </c>
      <c r="D7" s="44">
        <v>1</v>
      </c>
      <c r="E7" s="45" t="s">
        <v>31</v>
      </c>
      <c r="F7" s="113" t="s">
        <v>48</v>
      </c>
      <c r="G7" s="162"/>
      <c r="H7" s="168"/>
      <c r="I7" s="131" t="s">
        <v>32</v>
      </c>
      <c r="J7" s="133" t="s">
        <v>34</v>
      </c>
      <c r="K7" s="135" t="s">
        <v>35</v>
      </c>
      <c r="L7" s="46"/>
      <c r="M7" s="137" t="s">
        <v>37</v>
      </c>
      <c r="N7" s="137" t="s">
        <v>38</v>
      </c>
      <c r="O7" s="139">
        <v>21</v>
      </c>
      <c r="P7" s="47">
        <f>D7*Q7</f>
        <v>27000</v>
      </c>
      <c r="Q7" s="48">
        <v>27000</v>
      </c>
      <c r="R7" s="170"/>
      <c r="S7" s="49">
        <f>D7*R7</f>
        <v>0</v>
      </c>
      <c r="T7" s="50" t="str">
        <f t="shared" ref="T7" si="0">IF(ISNUMBER(R7), IF(R7&gt;Q7,"NEVYHOVUJE","VYHOVUJE")," ")</f>
        <v xml:space="preserve"> </v>
      </c>
      <c r="U7" s="123"/>
      <c r="V7" s="51" t="s">
        <v>12</v>
      </c>
    </row>
    <row r="8" spans="1:22" ht="203.25" customHeight="1" thickBot="1" x14ac:dyDescent="0.3">
      <c r="A8" s="20"/>
      <c r="B8" s="52">
        <v>2</v>
      </c>
      <c r="C8" s="53" t="s">
        <v>40</v>
      </c>
      <c r="D8" s="54">
        <v>1</v>
      </c>
      <c r="E8" s="55" t="s">
        <v>31</v>
      </c>
      <c r="F8" s="62" t="s">
        <v>47</v>
      </c>
      <c r="G8" s="163"/>
      <c r="H8" s="169"/>
      <c r="I8" s="132"/>
      <c r="J8" s="134"/>
      <c r="K8" s="136"/>
      <c r="L8" s="56" t="s">
        <v>41</v>
      </c>
      <c r="M8" s="138"/>
      <c r="N8" s="138"/>
      <c r="O8" s="140"/>
      <c r="P8" s="57">
        <f>D8*Q8</f>
        <v>10000</v>
      </c>
      <c r="Q8" s="58">
        <v>10000</v>
      </c>
      <c r="R8" s="171"/>
      <c r="S8" s="59">
        <f>D8*R8</f>
        <v>0</v>
      </c>
      <c r="T8" s="60" t="str">
        <f t="shared" ref="T8:T9" si="1">IF(ISNUMBER(R8), IF(R8&gt;Q8,"NEVYHOVUJE","VYHOVUJE")," ")</f>
        <v xml:space="preserve"> </v>
      </c>
      <c r="U8" s="124"/>
      <c r="V8" s="61" t="s">
        <v>13</v>
      </c>
    </row>
    <row r="9" spans="1:22" ht="246" customHeight="1" thickBot="1" x14ac:dyDescent="0.3">
      <c r="A9" s="20"/>
      <c r="B9" s="63">
        <v>3</v>
      </c>
      <c r="C9" s="64" t="s">
        <v>42</v>
      </c>
      <c r="D9" s="65">
        <v>9</v>
      </c>
      <c r="E9" s="66" t="s">
        <v>31</v>
      </c>
      <c r="F9" s="67" t="s">
        <v>46</v>
      </c>
      <c r="G9" s="164"/>
      <c r="H9" s="68" t="s">
        <v>45</v>
      </c>
      <c r="I9" s="69" t="s">
        <v>32</v>
      </c>
      <c r="J9" s="108" t="s">
        <v>45</v>
      </c>
      <c r="K9" s="109"/>
      <c r="L9" s="70"/>
      <c r="M9" s="71" t="s">
        <v>43</v>
      </c>
      <c r="N9" s="71" t="s">
        <v>44</v>
      </c>
      <c r="O9" s="110">
        <v>21</v>
      </c>
      <c r="P9" s="72">
        <f>D9*Q9</f>
        <v>32400</v>
      </c>
      <c r="Q9" s="73">
        <v>3600</v>
      </c>
      <c r="R9" s="172"/>
      <c r="S9" s="74">
        <f>D9*R9</f>
        <v>0</v>
      </c>
      <c r="T9" s="75" t="str">
        <f t="shared" si="1"/>
        <v xml:space="preserve"> </v>
      </c>
      <c r="U9" s="106"/>
      <c r="V9" s="107" t="s">
        <v>13</v>
      </c>
    </row>
    <row r="10" spans="1:22" ht="239.25" customHeight="1" x14ac:dyDescent="0.25">
      <c r="A10" s="20"/>
      <c r="B10" s="76">
        <v>4</v>
      </c>
      <c r="C10" s="88" t="s">
        <v>55</v>
      </c>
      <c r="D10" s="89">
        <v>1</v>
      </c>
      <c r="E10" s="90" t="s">
        <v>31</v>
      </c>
      <c r="F10" s="105" t="s">
        <v>52</v>
      </c>
      <c r="G10" s="165"/>
      <c r="H10" s="165"/>
      <c r="I10" s="147" t="s">
        <v>32</v>
      </c>
      <c r="J10" s="150" t="s">
        <v>45</v>
      </c>
      <c r="K10" s="153"/>
      <c r="L10" s="91" t="s">
        <v>51</v>
      </c>
      <c r="M10" s="159" t="s">
        <v>50</v>
      </c>
      <c r="N10" s="159" t="s">
        <v>49</v>
      </c>
      <c r="O10" s="156">
        <v>30</v>
      </c>
      <c r="P10" s="77">
        <f>D10*Q10</f>
        <v>19000</v>
      </c>
      <c r="Q10" s="92">
        <v>19000</v>
      </c>
      <c r="R10" s="173"/>
      <c r="S10" s="78">
        <f>D10*R10</f>
        <v>0</v>
      </c>
      <c r="T10" s="79" t="str">
        <f t="shared" ref="T10:T12" si="2">IF(ISNUMBER(R10), IF(R10&gt;Q10,"NEVYHOVUJE","VYHOVUJE")," ")</f>
        <v xml:space="preserve"> </v>
      </c>
      <c r="U10" s="141"/>
      <c r="V10" s="144" t="s">
        <v>11</v>
      </c>
    </row>
    <row r="11" spans="1:22" ht="224.25" customHeight="1" x14ac:dyDescent="0.25">
      <c r="A11" s="20"/>
      <c r="B11" s="80">
        <v>5</v>
      </c>
      <c r="C11" s="93" t="s">
        <v>56</v>
      </c>
      <c r="D11" s="94">
        <v>1</v>
      </c>
      <c r="E11" s="95" t="s">
        <v>31</v>
      </c>
      <c r="F11" s="103" t="s">
        <v>53</v>
      </c>
      <c r="G11" s="166"/>
      <c r="H11" s="166"/>
      <c r="I11" s="148"/>
      <c r="J11" s="151"/>
      <c r="K11" s="154"/>
      <c r="L11" s="96" t="s">
        <v>51</v>
      </c>
      <c r="M11" s="160"/>
      <c r="N11" s="160"/>
      <c r="O11" s="157"/>
      <c r="P11" s="81">
        <f>D11*Q11</f>
        <v>16500</v>
      </c>
      <c r="Q11" s="97">
        <v>16500</v>
      </c>
      <c r="R11" s="174"/>
      <c r="S11" s="82">
        <f>D11*R11</f>
        <v>0</v>
      </c>
      <c r="T11" s="83" t="str">
        <f t="shared" si="2"/>
        <v xml:space="preserve"> </v>
      </c>
      <c r="U11" s="142"/>
      <c r="V11" s="145"/>
    </row>
    <row r="12" spans="1:22" ht="237" customHeight="1" thickBot="1" x14ac:dyDescent="0.3">
      <c r="A12" s="20"/>
      <c r="B12" s="84">
        <v>6</v>
      </c>
      <c r="C12" s="98" t="s">
        <v>57</v>
      </c>
      <c r="D12" s="99">
        <v>1</v>
      </c>
      <c r="E12" s="100" t="s">
        <v>31</v>
      </c>
      <c r="F12" s="104" t="s">
        <v>54</v>
      </c>
      <c r="G12" s="167"/>
      <c r="H12" s="167"/>
      <c r="I12" s="149"/>
      <c r="J12" s="152"/>
      <c r="K12" s="155"/>
      <c r="L12" s="101" t="s">
        <v>51</v>
      </c>
      <c r="M12" s="161"/>
      <c r="N12" s="161"/>
      <c r="O12" s="158"/>
      <c r="P12" s="85">
        <f>D12*Q12</f>
        <v>14500</v>
      </c>
      <c r="Q12" s="102">
        <v>14500</v>
      </c>
      <c r="R12" s="175"/>
      <c r="S12" s="86">
        <f>D12*R12</f>
        <v>0</v>
      </c>
      <c r="T12" s="87" t="str">
        <f t="shared" si="2"/>
        <v xml:space="preserve"> </v>
      </c>
      <c r="U12" s="143"/>
      <c r="V12" s="146"/>
    </row>
    <row r="13" spans="1:22" ht="17.45" customHeight="1" thickTop="1" thickBot="1" x14ac:dyDescent="0.3">
      <c r="C13"/>
      <c r="D13"/>
      <c r="E13"/>
      <c r="F13"/>
      <c r="G13"/>
      <c r="H13"/>
      <c r="I13"/>
      <c r="J13"/>
      <c r="N13"/>
      <c r="O13"/>
      <c r="P13"/>
    </row>
    <row r="14" spans="1:22" ht="51.75" customHeight="1" thickTop="1" thickBot="1" x14ac:dyDescent="0.3">
      <c r="B14" s="121" t="s">
        <v>29</v>
      </c>
      <c r="C14" s="121"/>
      <c r="D14" s="121"/>
      <c r="E14" s="121"/>
      <c r="F14" s="121"/>
      <c r="G14" s="121"/>
      <c r="H14" s="40"/>
      <c r="I14" s="40"/>
      <c r="J14" s="21"/>
      <c r="K14" s="21"/>
      <c r="L14" s="6"/>
      <c r="M14" s="6"/>
      <c r="N14" s="6"/>
      <c r="O14" s="22"/>
      <c r="P14" s="22"/>
      <c r="Q14" s="23" t="s">
        <v>9</v>
      </c>
      <c r="R14" s="118" t="s">
        <v>10</v>
      </c>
      <c r="S14" s="119"/>
      <c r="T14" s="120"/>
      <c r="U14" s="24"/>
      <c r="V14" s="25"/>
    </row>
    <row r="15" spans="1:22" ht="50.45" customHeight="1" thickTop="1" thickBot="1" x14ac:dyDescent="0.3">
      <c r="B15" s="122" t="s">
        <v>27</v>
      </c>
      <c r="C15" s="122"/>
      <c r="D15" s="122"/>
      <c r="E15" s="122"/>
      <c r="F15" s="122"/>
      <c r="G15" s="122"/>
      <c r="H15" s="122"/>
      <c r="I15" s="26"/>
      <c r="L15" s="9"/>
      <c r="M15" s="9"/>
      <c r="N15" s="9"/>
      <c r="O15" s="27"/>
      <c r="P15" s="27"/>
      <c r="Q15" s="28">
        <f>SUM(P7:P12)</f>
        <v>119400</v>
      </c>
      <c r="R15" s="115">
        <f>SUM(S7:S12)</f>
        <v>0</v>
      </c>
      <c r="S15" s="116"/>
      <c r="T15" s="117"/>
    </row>
    <row r="16" spans="1:22" ht="15.75" thickTop="1" x14ac:dyDescent="0.25">
      <c r="B16" s="114" t="s">
        <v>28</v>
      </c>
      <c r="C16" s="114"/>
      <c r="D16" s="114"/>
      <c r="E16" s="114"/>
      <c r="F16" s="114"/>
      <c r="G16" s="114"/>
      <c r="H16" s="112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2:19" x14ac:dyDescent="0.25">
      <c r="B17" s="39"/>
      <c r="C17" s="39"/>
      <c r="D17" s="39"/>
      <c r="E17" s="39"/>
      <c r="F17" s="39"/>
      <c r="G17" s="112"/>
      <c r="H17" s="112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2:19" x14ac:dyDescent="0.25">
      <c r="B18" s="39"/>
      <c r="C18" s="39"/>
      <c r="D18" s="39"/>
      <c r="E18" s="39"/>
      <c r="F18" s="39"/>
      <c r="G18" s="112"/>
      <c r="H18" s="112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2:19" x14ac:dyDescent="0.25">
      <c r="B19" s="39"/>
      <c r="C19" s="39"/>
      <c r="D19" s="39"/>
      <c r="E19" s="39"/>
      <c r="F19" s="39"/>
      <c r="G19" s="112"/>
      <c r="H19" s="112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2:19" ht="19.899999999999999" customHeight="1" x14ac:dyDescent="0.25">
      <c r="C20" s="21"/>
      <c r="D20" s="29"/>
      <c r="E20" s="21"/>
      <c r="F20" s="21"/>
      <c r="G20" s="112"/>
      <c r="H20" s="112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2:19" ht="19.899999999999999" customHeight="1" x14ac:dyDescent="0.25">
      <c r="H21" s="30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2:19" ht="19.899999999999999" customHeight="1" x14ac:dyDescent="0.25">
      <c r="C22" s="21"/>
      <c r="D22" s="29"/>
      <c r="E22" s="21"/>
      <c r="F22" s="21"/>
      <c r="G22" s="112"/>
      <c r="H22" s="112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2:19" ht="19.899999999999999" customHeight="1" x14ac:dyDescent="0.25">
      <c r="C23" s="21"/>
      <c r="D23" s="29"/>
      <c r="E23" s="21"/>
      <c r="F23" s="21"/>
      <c r="G23" s="112"/>
      <c r="H23" s="112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2:19" ht="19.899999999999999" customHeight="1" x14ac:dyDescent="0.25">
      <c r="C24" s="21"/>
      <c r="D24" s="29"/>
      <c r="E24" s="21"/>
      <c r="F24" s="21"/>
      <c r="G24" s="112"/>
      <c r="H24" s="112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2:19" ht="19.899999999999999" customHeight="1" x14ac:dyDescent="0.25">
      <c r="C25" s="21"/>
      <c r="D25" s="29"/>
      <c r="E25" s="21"/>
      <c r="F25" s="21"/>
      <c r="G25" s="112"/>
      <c r="H25" s="112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2:19" ht="19.899999999999999" customHeight="1" x14ac:dyDescent="0.25">
      <c r="C26" s="21"/>
      <c r="D26" s="29"/>
      <c r="E26" s="21"/>
      <c r="F26" s="21"/>
      <c r="G26" s="112"/>
      <c r="H26" s="112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2:19" ht="19.899999999999999" customHeight="1" x14ac:dyDescent="0.25">
      <c r="C27" s="21"/>
      <c r="D27" s="29"/>
      <c r="E27" s="21"/>
      <c r="F27" s="21"/>
      <c r="G27" s="112"/>
      <c r="H27" s="112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2:19" ht="19.899999999999999" customHeight="1" x14ac:dyDescent="0.25">
      <c r="C28" s="21"/>
      <c r="D28" s="29"/>
      <c r="E28" s="21"/>
      <c r="F28" s="21"/>
      <c r="G28" s="112"/>
      <c r="H28" s="112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2:19" ht="19.899999999999999" customHeight="1" x14ac:dyDescent="0.25">
      <c r="C29" s="21"/>
      <c r="D29" s="29"/>
      <c r="E29" s="21"/>
      <c r="F29" s="21"/>
      <c r="G29" s="112"/>
      <c r="H29" s="112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2:19" ht="19.899999999999999" customHeight="1" x14ac:dyDescent="0.25">
      <c r="C30" s="21"/>
      <c r="D30" s="29"/>
      <c r="E30" s="21"/>
      <c r="F30" s="21"/>
      <c r="G30" s="112"/>
      <c r="H30" s="112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2:19" ht="19.899999999999999" customHeight="1" x14ac:dyDescent="0.25">
      <c r="C31" s="21"/>
      <c r="D31" s="29"/>
      <c r="E31" s="21"/>
      <c r="F31" s="21"/>
      <c r="G31" s="112"/>
      <c r="H31" s="112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2:19" ht="19.899999999999999" customHeight="1" x14ac:dyDescent="0.25">
      <c r="C32" s="21"/>
      <c r="D32" s="29"/>
      <c r="E32" s="21"/>
      <c r="F32" s="21"/>
      <c r="G32" s="112"/>
      <c r="H32" s="112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112"/>
      <c r="H33" s="112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112"/>
      <c r="H34" s="112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112"/>
      <c r="H35" s="112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112"/>
      <c r="H36" s="112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112"/>
      <c r="H37" s="112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112"/>
      <c r="H38" s="112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112"/>
      <c r="H39" s="112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112"/>
      <c r="H40" s="112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112"/>
      <c r="H41" s="112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112"/>
      <c r="H42" s="112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112"/>
      <c r="H43" s="112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112"/>
      <c r="H44" s="112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112"/>
      <c r="H45" s="112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112"/>
      <c r="H46" s="112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112"/>
      <c r="H47" s="112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112"/>
      <c r="H48" s="112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112"/>
      <c r="H49" s="112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112"/>
      <c r="H50" s="112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112"/>
      <c r="H51" s="112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112"/>
      <c r="H52" s="112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112"/>
      <c r="H53" s="112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112"/>
      <c r="H54" s="112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112"/>
      <c r="H55" s="112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112"/>
      <c r="H56" s="112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112"/>
      <c r="H57" s="112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112"/>
      <c r="H58" s="112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112"/>
      <c r="H59" s="112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112"/>
      <c r="H60" s="112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112"/>
      <c r="H61" s="112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112"/>
      <c r="H62" s="112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112"/>
      <c r="H63" s="112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112"/>
      <c r="H64" s="112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112"/>
      <c r="H65" s="112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112"/>
      <c r="H66" s="112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112"/>
      <c r="H67" s="112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112"/>
      <c r="H68" s="112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112"/>
      <c r="H69" s="112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112"/>
      <c r="H70" s="112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112"/>
      <c r="H71" s="112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112"/>
      <c r="H72" s="112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112"/>
      <c r="H73" s="112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112"/>
      <c r="H74" s="112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112"/>
      <c r="H75" s="112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112"/>
      <c r="H76" s="112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112"/>
      <c r="H77" s="112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112"/>
      <c r="H78" s="112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112"/>
      <c r="H79" s="112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112"/>
      <c r="H80" s="112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112"/>
      <c r="H81" s="112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112"/>
      <c r="H82" s="112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112"/>
      <c r="H83" s="112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112"/>
      <c r="H84" s="112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112"/>
      <c r="H85" s="112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112"/>
      <c r="H86" s="112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112"/>
      <c r="H87" s="112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112"/>
      <c r="H88" s="112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112"/>
      <c r="H89" s="112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112"/>
      <c r="H90" s="112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112"/>
      <c r="H91" s="112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112"/>
      <c r="H92" s="112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112"/>
      <c r="H93" s="112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112"/>
      <c r="H94" s="112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112"/>
      <c r="H95" s="112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112"/>
      <c r="H96" s="112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112"/>
      <c r="H97" s="112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112"/>
      <c r="H98" s="112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112"/>
      <c r="H99" s="112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112"/>
      <c r="H100" s="112"/>
      <c r="I100" s="11"/>
      <c r="J100" s="11"/>
      <c r="K100" s="11"/>
      <c r="L100" s="11"/>
      <c r="M100" s="11"/>
      <c r="N100" s="5"/>
      <c r="O100" s="5"/>
      <c r="P100" s="5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112"/>
      <c r="H101" s="112"/>
      <c r="I101" s="11"/>
      <c r="J101" s="11"/>
      <c r="K101" s="11"/>
      <c r="L101" s="11"/>
      <c r="M101" s="11"/>
      <c r="N101" s="5"/>
      <c r="O101" s="5"/>
      <c r="P101" s="5"/>
    </row>
    <row r="102" spans="3:19" ht="19.899999999999999" customHeight="1" x14ac:dyDescent="0.25">
      <c r="C102"/>
      <c r="E102"/>
      <c r="F102"/>
      <c r="J102"/>
    </row>
    <row r="103" spans="3:19" ht="19.899999999999999" customHeight="1" x14ac:dyDescent="0.25">
      <c r="C103"/>
      <c r="E103"/>
      <c r="F103"/>
      <c r="J103"/>
    </row>
    <row r="104" spans="3:19" ht="19.899999999999999" customHeight="1" x14ac:dyDescent="0.25">
      <c r="C104"/>
      <c r="E104"/>
      <c r="F104"/>
      <c r="J104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ht="19.899999999999999" customHeight="1" x14ac:dyDescent="0.25">
      <c r="C107"/>
      <c r="E107"/>
      <c r="F107"/>
      <c r="J107"/>
    </row>
    <row r="108" spans="3:19" ht="19.899999999999999" customHeight="1" x14ac:dyDescent="0.25">
      <c r="C108"/>
      <c r="E108"/>
      <c r="F108"/>
      <c r="J108"/>
    </row>
    <row r="109" spans="3:19" ht="19.899999999999999" customHeight="1" x14ac:dyDescent="0.25">
      <c r="C109"/>
      <c r="E109"/>
      <c r="F109"/>
      <c r="J109"/>
    </row>
    <row r="110" spans="3:19" x14ac:dyDescent="0.25">
      <c r="C110"/>
      <c r="E110"/>
      <c r="F110"/>
      <c r="J110"/>
    </row>
    <row r="111" spans="3:19" x14ac:dyDescent="0.25">
      <c r="C111"/>
      <c r="E111"/>
      <c r="F111"/>
      <c r="J111"/>
    </row>
    <row r="112" spans="3:19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  <row r="232" spans="3:10" x14ac:dyDescent="0.25">
      <c r="C232"/>
      <c r="E232"/>
      <c r="F232"/>
      <c r="J232"/>
    </row>
  </sheetData>
  <sheetProtection algorithmName="SHA-512" hashValue="56GuYrtIAD7zPQKqDVy+tdhPdYCHU+80Iyhryd82DDwAaSXspdnhOOVawmQ+cmxhFdiAjr3zFaQdgqV8qwtFJQ==" saltValue="Rdg79SKXUHVLmkVfmcweBw==" spinCount="100000" sheet="1" objects="1" scenarios="1"/>
  <mergeCells count="23">
    <mergeCell ref="U10:U12"/>
    <mergeCell ref="V10:V12"/>
    <mergeCell ref="I10:I12"/>
    <mergeCell ref="J10:J12"/>
    <mergeCell ref="K10:K12"/>
    <mergeCell ref="O10:O12"/>
    <mergeCell ref="M10:M12"/>
    <mergeCell ref="N10:N12"/>
    <mergeCell ref="U7:U8"/>
    <mergeCell ref="B1:D1"/>
    <mergeCell ref="G5:H5"/>
    <mergeCell ref="G2:N3"/>
    <mergeCell ref="I7:I8"/>
    <mergeCell ref="J7:J8"/>
    <mergeCell ref="K7:K8"/>
    <mergeCell ref="M7:M8"/>
    <mergeCell ref="N7:N8"/>
    <mergeCell ref="O7:O8"/>
    <mergeCell ref="B16:G16"/>
    <mergeCell ref="R15:T15"/>
    <mergeCell ref="R14:T14"/>
    <mergeCell ref="B14:G14"/>
    <mergeCell ref="B15:H15"/>
  </mergeCells>
  <conditionalFormatting sqref="B7:B12 D7:D12">
    <cfRule type="containsBlanks" dxfId="7" priority="96">
      <formula>LEN(TRIM(B7))=0</formula>
    </cfRule>
  </conditionalFormatting>
  <conditionalFormatting sqref="B7:B12">
    <cfRule type="cellIs" dxfId="6" priority="93" operator="greaterThanOrEqual">
      <formula>1</formula>
    </cfRule>
  </conditionalFormatting>
  <conditionalFormatting sqref="R7:R12 G7:H12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12">
    <cfRule type="notContainsBlanks" dxfId="2" priority="69">
      <formula>LEN(TRIM(G7))&gt;0</formula>
    </cfRule>
  </conditionalFormatting>
  <conditionalFormatting sqref="T7:T12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 J9:J10" xr:uid="{06575E6F-F559-4E8A-A7AD-2AC471D15369}">
      <formula1>"ANO,NE"</formula1>
    </dataValidation>
    <dataValidation type="list" showInputMessage="1" showErrorMessage="1" sqref="E7:E12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2023-06-27T10:25:11Z</cp:lastPrinted>
  <dcterms:created xsi:type="dcterms:W3CDTF">2014-03-05T12:43:32Z</dcterms:created>
  <dcterms:modified xsi:type="dcterms:W3CDTF">2023-06-27T12:06:39Z</dcterms:modified>
</cp:coreProperties>
</file>